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M5\StepMania 5\Songs\Arc Stream Works - Mission Mode\"/>
    </mc:Choice>
  </mc:AlternateContent>
  <xr:revisionPtr revIDLastSave="0" documentId="13_ncr:1_{4A0775DA-4D70-4D25-96C2-A40BE4557999}" xr6:coauthVersionLast="47" xr6:coauthVersionMax="47" xr10:uidLastSave="{00000000-0000-0000-0000-000000000000}"/>
  <bookViews>
    <workbookView xWindow="-108" yWindow="-108" windowWidth="23256" windowHeight="12576" activeTab="2" xr2:uid="{290ED974-D344-42FD-89D7-42CB56CD97B8}"/>
  </bookViews>
  <sheets>
    <sheet name="Foreword and Special Thanks" sheetId="8" r:id="rId1"/>
    <sheet name="Breakdowns" sheetId="7" r:id="rId2"/>
    <sheet name="Progres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" i="7" l="1"/>
  <c r="L14" i="7"/>
  <c r="L13" i="7"/>
  <c r="L12" i="7"/>
  <c r="L11" i="7"/>
  <c r="L10" i="7"/>
  <c r="K15" i="7"/>
  <c r="K14" i="7"/>
  <c r="K13" i="7"/>
  <c r="K12" i="7"/>
  <c r="K11" i="7"/>
  <c r="K8" i="7"/>
</calcChain>
</file>

<file path=xl/sharedStrings.xml><?xml version="1.0" encoding="utf-8"?>
<sst xmlns="http://schemas.openxmlformats.org/spreadsheetml/2006/main" count="138" uniqueCount="138">
  <si>
    <t>SX</t>
  </si>
  <si>
    <t xml:space="preserve">Song Title </t>
  </si>
  <si>
    <t>BPM</t>
  </si>
  <si>
    <t>Stolz</t>
  </si>
  <si>
    <t>Black Blank blah-blah-blah</t>
  </si>
  <si>
    <t>When Life Comes</t>
  </si>
  <si>
    <t>Marionette</t>
  </si>
  <si>
    <t>One Dawn</t>
  </si>
  <si>
    <t>Yomotsuhirasaka</t>
  </si>
  <si>
    <t>Condemnation Wings II</t>
  </si>
  <si>
    <t>Justice Sword</t>
  </si>
  <si>
    <t>Under Heaven Destruction II</t>
  </si>
  <si>
    <t>Alexandrite II</t>
  </si>
  <si>
    <t>Flash Hider</t>
  </si>
  <si>
    <t>Crystal Forest</t>
  </si>
  <si>
    <t>SUSANOOH II</t>
  </si>
  <si>
    <t>Holy Orders III</t>
  </si>
  <si>
    <t>X-matic II</t>
  </si>
  <si>
    <t>The Lily of Steel</t>
  </si>
  <si>
    <t>Starry Story</t>
  </si>
  <si>
    <t>Active Angel II</t>
  </si>
  <si>
    <t>Black &amp; White</t>
  </si>
  <si>
    <t>Blood Pain II</t>
  </si>
  <si>
    <t>Silent Scream</t>
  </si>
  <si>
    <t>Bullet Dance II</t>
  </si>
  <si>
    <t>SH</t>
  </si>
  <si>
    <t>SX BD</t>
  </si>
  <si>
    <t>SH BD</t>
  </si>
  <si>
    <t>1 (2) 31 (12) 17 (2) 14</t>
  </si>
  <si>
    <t>1 (2) 7 (16) 8 (12) 9 (10) 8 (4) 2</t>
  </si>
  <si>
    <t>Holy Orders X+H</t>
  </si>
  <si>
    <t>8 (2) 24 (2) 61 2</t>
  </si>
  <si>
    <t>8 (10) 16 (2) 18 (6) 2 (8) 13 (9) 5 2</t>
  </si>
  <si>
    <t>Starry Story X+H</t>
  </si>
  <si>
    <t>72 (8) 38 (8) 32</t>
  </si>
  <si>
    <t>Weak Executioner II</t>
  </si>
  <si>
    <t>8 (16) 32 (24) 38 (8) 24</t>
  </si>
  <si>
    <t>X-Matic II X+H</t>
  </si>
  <si>
    <t>16 (2) 20 (2) 17 46 (12) 31</t>
  </si>
  <si>
    <t>8 (10) 8 (14) 17 (9) 22 (8) 7 (14) 29</t>
  </si>
  <si>
    <t>Weak Executioner II X+H</t>
  </si>
  <si>
    <t>16 (4) 9 16 (2) 15 15 (3) 32</t>
  </si>
  <si>
    <t>Yomotsuhirasaka X</t>
  </si>
  <si>
    <t>Yomotsuhirasaka H</t>
  </si>
  <si>
    <t>8 (12) 9 (19) 19 (15) 32</t>
  </si>
  <si>
    <t>Reppu II</t>
  </si>
  <si>
    <t>Sky Should Be High</t>
  </si>
  <si>
    <t>32 (4) 8 (2) 16 (17) 40</t>
  </si>
  <si>
    <t>8 (16) 8 (14) 16 (17) 4 (4) 8 (8) 16</t>
  </si>
  <si>
    <t>Sky Should Be High X+H</t>
  </si>
  <si>
    <t>18 (10) 20 (8) 38 (9) 21</t>
  </si>
  <si>
    <t>10 (18) 16 (12) 8 (12) 10 (17) 17</t>
  </si>
  <si>
    <t>Silent Scream X+H</t>
  </si>
  <si>
    <t>56 (8) 24 (3) 21</t>
  </si>
  <si>
    <t>Reppu II X</t>
  </si>
  <si>
    <t>16 (16) 24 (16) 15 (3) 13</t>
  </si>
  <si>
    <t>Reppu II H</t>
  </si>
  <si>
    <t>Variable Heart</t>
  </si>
  <si>
    <t>34 16 (8) 19 22</t>
  </si>
  <si>
    <t>8 (8) 8 16 (8) 4 (8) 8 16</t>
  </si>
  <si>
    <t>Variable Heart X+H</t>
  </si>
  <si>
    <t>34 (4) 36 (12) 20</t>
  </si>
  <si>
    <t>10 (8) 8 (4) 4 (2) 1 4 8 (4) 4 (2) 2 (16) 12</t>
  </si>
  <si>
    <t>14 (7) 5 18 30 18</t>
  </si>
  <si>
    <t>Under Heaven Destruction II X+H</t>
  </si>
  <si>
    <t>Sector 7 X+H</t>
  </si>
  <si>
    <t>14 (7) 5 (9) 10 (13) 18 (9) 10</t>
  </si>
  <si>
    <t>64 30 (7) 23</t>
  </si>
  <si>
    <t>8 (16) 24 (16) 24 (13) 23</t>
  </si>
  <si>
    <t>6 (2) 22 46 15 (2) 40</t>
  </si>
  <si>
    <t>Bullet Dance II X+H</t>
  </si>
  <si>
    <t>16 (7) 16 (8) 8 (8) 6 (18) 33</t>
  </si>
  <si>
    <t>Imperial Code II X+H</t>
  </si>
  <si>
    <t>16 (12) 16 (8) 16</t>
  </si>
  <si>
    <t>When Life Comes X+H</t>
  </si>
  <si>
    <t>Blood Pain II X+H</t>
  </si>
  <si>
    <t>12 (17) 25 (10) 6 (4) 20</t>
  </si>
  <si>
    <t>39 (8) 16 (8) 30</t>
  </si>
  <si>
    <t>9 (20) 10 (8) 8 (6) 2 (8) 11 (15) 4</t>
  </si>
  <si>
    <t>Active Angel II X+H</t>
  </si>
  <si>
    <t>28 (4) 10 (9) 1 16 (4) 18</t>
  </si>
  <si>
    <t>10 (7) 12 (23) 1 2 (3) 1 (2) 8 (12) 10</t>
  </si>
  <si>
    <t>Black Blank blah-blah-blah X+H</t>
  </si>
  <si>
    <t>26 (8) 18 (8) 40</t>
  </si>
  <si>
    <t>Black &amp; White X+H</t>
  </si>
  <si>
    <t>8 (10) 8 (8) 8 (18) 8 (8) 8 (8) 8</t>
  </si>
  <si>
    <t>Alexandrite II (started)</t>
  </si>
  <si>
    <t>12 (8) 16 20 (7) 19 (9) 21</t>
  </si>
  <si>
    <t>12 (16) 8 (9) 12 (14) 12 (18) 12</t>
  </si>
  <si>
    <t>Alexandrite II X+H (finished)</t>
  </si>
  <si>
    <t>8 (2) 14 (2) 16 (12) 10 (4) 26 (9) 15</t>
  </si>
  <si>
    <t>8 (18) 16 (12) 10 (18) 12 (18) 6</t>
  </si>
  <si>
    <t>One Dawn X+H</t>
  </si>
  <si>
    <t>my cut is insane</t>
  </si>
  <si>
    <t>8 36 (2) 14 (4) 2 8 (4) 20</t>
  </si>
  <si>
    <t>8 (19) 10 (10) 8 (10) 3 (8) 2 (4) 4 (8) 8</t>
  </si>
  <si>
    <t>8 (6) 8 35 (12) 3 8 26</t>
  </si>
  <si>
    <t>The Lily of Steel X+H</t>
  </si>
  <si>
    <t>8 (15) 8 (17) 10 (12) 3 (10) 8 (10) 8</t>
  </si>
  <si>
    <t>Marionette X+H</t>
  </si>
  <si>
    <t>4 (2) 23 17 (15) 23 19</t>
  </si>
  <si>
    <t>4 (2) 9 (8) 6 1 (8) 8 (15) 13 (11) 1 (8 (10)</t>
  </si>
  <si>
    <t>Crystal Forest X+H</t>
  </si>
  <si>
    <t>38 17 (3) 2 (2) 18 (9) 31</t>
  </si>
  <si>
    <t>Condemnation Wings II X</t>
  </si>
  <si>
    <t>Condemnation Wings II H</t>
  </si>
  <si>
    <t>9 (8) 8 (13) 8 (25) 9 (13) 9 (8) 10</t>
  </si>
  <si>
    <t>4 24 (16) 36</t>
  </si>
  <si>
    <t>4 (7) 1 8 (24) 4 (2) 2 (9) 2 6 (2) 8</t>
  </si>
  <si>
    <t>Flash Hider X+H</t>
  </si>
  <si>
    <t>5 16 10 (4) 24 (5) 14</t>
  </si>
  <si>
    <t>5 (9) 8 (5) 6 (8) 2 (6) 2 (2) 8 (9) 10</t>
  </si>
  <si>
    <t>SUSANOOH II X+H</t>
  </si>
  <si>
    <t>8 (8) 8 (8) 8 (8) 8 (8) 8</t>
  </si>
  <si>
    <t>Justice Sword X+H</t>
  </si>
  <si>
    <t>8 4 (2) 2 (2) 18 (3) 8 (12) 6 22</t>
  </si>
  <si>
    <t>8 (13) 8 (11) 8 (12) 6 (10) 13</t>
  </si>
  <si>
    <t>Stolz X+H</t>
  </si>
  <si>
    <t>8 29 16 (8) 46</t>
  </si>
  <si>
    <t>8 (14) 17 16 (8) 6 (8) 32</t>
  </si>
  <si>
    <t>MUST DIE X+H</t>
  </si>
  <si>
    <t>8 (6) 4 (4) 4 (8) 21 (9) 16 (8) 26 (2) 3</t>
  </si>
  <si>
    <t>8 (6) 4 (4) 4 (16) 13 (10) 1 3 (17) 26 (2) 3</t>
  </si>
  <si>
    <t>x</t>
  </si>
  <si>
    <t>h</t>
  </si>
  <si>
    <t>HEAVY DAY X+H</t>
  </si>
  <si>
    <t>MUST DIE</t>
  </si>
  <si>
    <t>HEAVY DAY</t>
  </si>
  <si>
    <t>Implerial Code II</t>
  </si>
  <si>
    <t>Sector7</t>
  </si>
  <si>
    <t>Graphics</t>
  </si>
  <si>
    <t>Finished Trailer</t>
  </si>
  <si>
    <t>Started Trailer</t>
  </si>
  <si>
    <t>Finishing Touches + Release</t>
  </si>
  <si>
    <t xml:space="preserve">This pack was meant to be written and released alongside the original Arc Stream Works pack I released last year, but back when I started writing the upper content I quickly realized two packs would be way too much work and I decided to just focus on finishing the upper content and putting off this pack for.... whenever. It just so happens that "whenever" was the past 4 weeks or so. </t>
  </si>
  <si>
    <t>Special thanks to Zaia for making my Arcsys-themed CD title a while back, it's been perfect for these packs. Special thanks to Kenji and Mr3Dimensional for motivating me to kickstart this pack and work on it continuously for over 3 weeks straight. Without them I would not have even considered writing this pack at this time lmao.</t>
  </si>
  <si>
    <t>For this pack I had to make a hard cutoff on song BPMs. Anything that would've been under 120bpm was automatically cut. There were some 130-140 tier songs that were also cut to make room for more 150-170 songs. If there's a song you like that isn't in the pack, it's probably scope-related.</t>
  </si>
  <si>
    <t>Thank you if you're reading this, and I hope you enjoy this pack :nise: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</si>
</sst>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4" xfId="0" applyFont="1" applyFill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BPM Tiers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Breakdowns!$J$2:$J$7</c:f>
              <c:numCache>
                <c:formatCode>General</c:formatCode>
                <c:ptCount val="6"/>
                <c:pt idx="0">
                  <c:v>120</c:v>
                </c:pt>
                <c:pt idx="1">
                  <c:v>130</c:v>
                </c:pt>
                <c:pt idx="2">
                  <c:v>140</c:v>
                </c:pt>
                <c:pt idx="3">
                  <c:v>150</c:v>
                </c:pt>
                <c:pt idx="4">
                  <c:v>160</c:v>
                </c:pt>
                <c:pt idx="5">
                  <c:v>170</c:v>
                </c:pt>
              </c:numCache>
            </c:numRef>
          </c:cat>
          <c:val>
            <c:numRef>
              <c:f>Breakdowns!$K$2:$K$7</c:f>
              <c:numCache>
                <c:formatCode>General</c:formatCode>
                <c:ptCount val="6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E8-45CB-8629-9ED4A2C0F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7090783"/>
        <c:axId val="1577221519"/>
      </c:barChart>
      <c:catAx>
        <c:axId val="1567090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7221519"/>
        <c:crosses val="autoZero"/>
        <c:auto val="1"/>
        <c:lblAlgn val="ctr"/>
        <c:lblOffset val="100"/>
        <c:noMultiLvlLbl val="0"/>
      </c:catAx>
      <c:valAx>
        <c:axId val="1577221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090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Difficulty Blocks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Breakdowns!$J$10:$J$15</c:f>
              <c:numCache>
                <c:formatCode>General</c:formatCode>
                <c:ptCount val="6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</c:numCache>
            </c:numRef>
          </c:cat>
          <c:val>
            <c:numRef>
              <c:f>Breakdowns!$L$10:$L$15</c:f>
              <c:numCache>
                <c:formatCode>General</c:formatCode>
                <c:ptCount val="6"/>
                <c:pt idx="0">
                  <c:v>2</c:v>
                </c:pt>
                <c:pt idx="1">
                  <c:v>14</c:v>
                </c:pt>
                <c:pt idx="2">
                  <c:v>18</c:v>
                </c:pt>
                <c:pt idx="3">
                  <c:v>11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A3-4CE7-B0C3-F0B569293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034431"/>
        <c:axId val="374616527"/>
      </c:barChart>
      <c:catAx>
        <c:axId val="369034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616527"/>
        <c:crosses val="autoZero"/>
        <c:auto val="1"/>
        <c:lblAlgn val="ctr"/>
        <c:lblOffset val="100"/>
        <c:noMultiLvlLbl val="0"/>
      </c:catAx>
      <c:valAx>
        <c:axId val="37461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034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19051</xdr:colOff>
      <xdr:row>0</xdr:row>
      <xdr:rowOff>162877</xdr:rowOff>
    </xdr:from>
    <xdr:to>
      <xdr:col>13</xdr:col>
      <xdr:colOff>525781</xdr:colOff>
      <xdr:row>15</xdr:row>
      <xdr:rowOff>29527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2B1E13F-7597-A20C-BA81-740BA30DEF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</xdr:colOff>
      <xdr:row>14</xdr:row>
      <xdr:rowOff>180022</xdr:rowOff>
    </xdr:from>
    <xdr:to>
      <xdr:col>13</xdr:col>
      <xdr:colOff>525780</xdr:colOff>
      <xdr:row>29</xdr:row>
      <xdr:rowOff>65722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537CEC-B821-856F-EFD4-764F106392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514FC-4D52-46AB-96B9-A2181E060450}">
  <dimension ref="A1:A4"/>
  <sheetViews>
    <sheetView workbookViewId="0">
      <selection activeCell="A5" sqref="A5"/>
    </sheetView>
  </sheetViews>
  <sheetFormatPr defaultRowHeight="14.4" x14ac:dyDescent="0.3"/>
  <cols>
    <col min="1" max="1" width="100.33203125" customWidth="1"/>
  </cols>
  <sheetData>
    <row r="1" spans="1:1" ht="67.5" customHeight="1" x14ac:dyDescent="0.3">
      <c r="A1" s="28" t="s">
        <v>134</v>
      </c>
    </row>
    <row r="2" spans="1:1" ht="70.5" customHeight="1" x14ac:dyDescent="0.3">
      <c r="A2" s="28" t="s">
        <v>135</v>
      </c>
    </row>
    <row r="3" spans="1:1" ht="49.8" customHeight="1" x14ac:dyDescent="0.3">
      <c r="A3" s="28" t="s">
        <v>136</v>
      </c>
    </row>
    <row r="4" spans="1:1" ht="15.6" x14ac:dyDescent="0.3">
      <c r="A4" s="28" t="s">
        <v>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AE866-EBFC-4F79-8E76-CA66AB0E49F8}">
  <dimension ref="A1:L46"/>
  <sheetViews>
    <sheetView topLeftCell="A9" zoomScaleNormal="100" workbookViewId="0">
      <selection activeCell="O14" sqref="O14"/>
    </sheetView>
  </sheetViews>
  <sheetFormatPr defaultRowHeight="14.4" x14ac:dyDescent="0.3"/>
  <cols>
    <col min="1" max="1" width="31.6640625" customWidth="1"/>
    <col min="4" max="4" width="32.109375" customWidth="1"/>
    <col min="5" max="5" width="8.109375" customWidth="1"/>
    <col min="6" max="6" width="35.109375" customWidth="1"/>
  </cols>
  <sheetData>
    <row r="1" spans="1:12" ht="15" thickBot="1" x14ac:dyDescent="0.35"/>
    <row r="2" spans="1:12" ht="15" thickBot="1" x14ac:dyDescent="0.35">
      <c r="A2" s="21" t="s">
        <v>1</v>
      </c>
      <c r="B2" s="24" t="s">
        <v>2</v>
      </c>
      <c r="C2" s="23" t="s">
        <v>0</v>
      </c>
      <c r="D2" s="23" t="s">
        <v>26</v>
      </c>
      <c r="E2" s="22" t="s">
        <v>25</v>
      </c>
      <c r="F2" s="22" t="s">
        <v>27</v>
      </c>
      <c r="G2" s="4"/>
      <c r="J2">
        <v>120</v>
      </c>
      <c r="K2">
        <v>4</v>
      </c>
    </row>
    <row r="3" spans="1:12" x14ac:dyDescent="0.3">
      <c r="A3" s="15" t="s">
        <v>16</v>
      </c>
      <c r="B3" s="16">
        <v>120</v>
      </c>
      <c r="C3" s="2">
        <v>11</v>
      </c>
      <c r="D3" s="14" t="s">
        <v>28</v>
      </c>
      <c r="E3" s="14">
        <v>10</v>
      </c>
      <c r="F3" s="14" t="s">
        <v>29</v>
      </c>
      <c r="J3">
        <v>130</v>
      </c>
      <c r="K3">
        <v>6</v>
      </c>
    </row>
    <row r="4" spans="1:12" x14ac:dyDescent="0.3">
      <c r="A4" s="10" t="s">
        <v>3</v>
      </c>
      <c r="B4" s="11">
        <v>123</v>
      </c>
      <c r="C4" s="8">
        <v>11</v>
      </c>
      <c r="D4" s="9" t="s">
        <v>115</v>
      </c>
      <c r="E4" s="9">
        <v>10</v>
      </c>
      <c r="F4" s="9" t="s">
        <v>116</v>
      </c>
      <c r="J4">
        <v>140</v>
      </c>
      <c r="K4">
        <v>6</v>
      </c>
    </row>
    <row r="5" spans="1:12" x14ac:dyDescent="0.3">
      <c r="A5" s="15" t="s">
        <v>10</v>
      </c>
      <c r="B5" s="16">
        <v>128</v>
      </c>
      <c r="C5" s="2">
        <v>12</v>
      </c>
      <c r="D5" s="5">
        <v>72</v>
      </c>
      <c r="E5" s="5">
        <v>11</v>
      </c>
      <c r="F5" s="5" t="s">
        <v>113</v>
      </c>
      <c r="J5">
        <v>150</v>
      </c>
      <c r="K5">
        <v>6</v>
      </c>
    </row>
    <row r="6" spans="1:12" x14ac:dyDescent="0.3">
      <c r="A6" s="7" t="s">
        <v>15</v>
      </c>
      <c r="B6" s="8">
        <v>128</v>
      </c>
      <c r="C6" s="8">
        <v>12</v>
      </c>
      <c r="D6" s="9" t="s">
        <v>110</v>
      </c>
      <c r="E6" s="9">
        <v>11</v>
      </c>
      <c r="F6" s="9" t="s">
        <v>111</v>
      </c>
      <c r="J6">
        <v>160</v>
      </c>
      <c r="K6">
        <v>4</v>
      </c>
    </row>
    <row r="7" spans="1:12" x14ac:dyDescent="0.3">
      <c r="A7" s="15" t="s">
        <v>13</v>
      </c>
      <c r="B7" s="16">
        <v>130</v>
      </c>
      <c r="C7" s="2">
        <v>12</v>
      </c>
      <c r="D7" s="5" t="s">
        <v>107</v>
      </c>
      <c r="E7" s="5">
        <v>11</v>
      </c>
      <c r="F7" s="5" t="s">
        <v>108</v>
      </c>
      <c r="J7">
        <v>170</v>
      </c>
      <c r="K7">
        <v>4</v>
      </c>
    </row>
    <row r="8" spans="1:12" x14ac:dyDescent="0.3">
      <c r="A8" s="7" t="s">
        <v>9</v>
      </c>
      <c r="B8" s="8">
        <v>132</v>
      </c>
      <c r="C8" s="8">
        <v>12</v>
      </c>
      <c r="D8" s="9" t="s">
        <v>103</v>
      </c>
      <c r="E8" s="9">
        <v>11</v>
      </c>
      <c r="F8" s="9" t="s">
        <v>106</v>
      </c>
      <c r="K8">
        <f>SUM(K2:K7)</f>
        <v>30</v>
      </c>
    </row>
    <row r="9" spans="1:12" x14ac:dyDescent="0.3">
      <c r="A9" s="17" t="s">
        <v>14</v>
      </c>
      <c r="B9" s="18">
        <v>132</v>
      </c>
      <c r="C9" s="2">
        <v>12</v>
      </c>
      <c r="D9" s="5" t="s">
        <v>100</v>
      </c>
      <c r="E9" s="5">
        <v>11</v>
      </c>
      <c r="F9" s="5" t="s">
        <v>101</v>
      </c>
      <c r="K9" t="s">
        <v>123</v>
      </c>
      <c r="L9" t="s">
        <v>124</v>
      </c>
    </row>
    <row r="10" spans="1:12" x14ac:dyDescent="0.3">
      <c r="A10" s="7" t="s">
        <v>6</v>
      </c>
      <c r="B10" s="8">
        <v>136</v>
      </c>
      <c r="C10" s="8">
        <v>12</v>
      </c>
      <c r="D10" s="9" t="s">
        <v>96</v>
      </c>
      <c r="E10" s="9">
        <v>11</v>
      </c>
      <c r="F10" s="9" t="s">
        <v>98</v>
      </c>
      <c r="J10">
        <v>10</v>
      </c>
      <c r="K10">
        <v>0</v>
      </c>
      <c r="L10">
        <f>SUM(COUNTIF(E3:E32,"10"), K10)</f>
        <v>2</v>
      </c>
    </row>
    <row r="11" spans="1:12" x14ac:dyDescent="0.3">
      <c r="A11" s="15" t="s">
        <v>18</v>
      </c>
      <c r="B11" s="16">
        <v>137</v>
      </c>
      <c r="C11" s="2">
        <v>12</v>
      </c>
      <c r="D11" s="5" t="s">
        <v>94</v>
      </c>
      <c r="E11" s="5">
        <v>11</v>
      </c>
      <c r="F11" s="5" t="s">
        <v>95</v>
      </c>
      <c r="J11">
        <v>11</v>
      </c>
      <c r="K11">
        <f>COUNTIF(C3:C32, "11")</f>
        <v>2</v>
      </c>
      <c r="L11">
        <f>SUM(COUNTIF(E3:E32, "11"), K11)</f>
        <v>14</v>
      </c>
    </row>
    <row r="12" spans="1:12" ht="15" customHeight="1" x14ac:dyDescent="0.3">
      <c r="A12" s="26" t="s">
        <v>7</v>
      </c>
      <c r="B12" s="27">
        <v>138</v>
      </c>
      <c r="C12" s="27">
        <v>12</v>
      </c>
      <c r="D12" s="25" t="s">
        <v>90</v>
      </c>
      <c r="E12" s="9">
        <v>11</v>
      </c>
      <c r="F12" s="9" t="s">
        <v>91</v>
      </c>
      <c r="J12">
        <v>12</v>
      </c>
      <c r="K12">
        <f>COUNTIF(C3:C32, "12")</f>
        <v>12</v>
      </c>
      <c r="L12">
        <f>SUM(COUNTIF(E3:E32,"12"), K12)</f>
        <v>18</v>
      </c>
    </row>
    <row r="13" spans="1:12" x14ac:dyDescent="0.3">
      <c r="A13" s="15" t="s">
        <v>12</v>
      </c>
      <c r="B13" s="16">
        <v>140</v>
      </c>
      <c r="C13" s="2">
        <v>12</v>
      </c>
      <c r="D13" s="5" t="s">
        <v>87</v>
      </c>
      <c r="E13" s="5">
        <v>11</v>
      </c>
      <c r="F13" s="5" t="s">
        <v>88</v>
      </c>
      <c r="J13">
        <v>13</v>
      </c>
      <c r="K13">
        <f>COUNTIF(C3:C32,"13")</f>
        <v>6</v>
      </c>
      <c r="L13">
        <f>SUM(COUNTIF(E3:E32, "13"),K13)</f>
        <v>11</v>
      </c>
    </row>
    <row r="14" spans="1:12" x14ac:dyDescent="0.3">
      <c r="A14" s="10" t="s">
        <v>21</v>
      </c>
      <c r="B14" s="11">
        <v>140</v>
      </c>
      <c r="C14" s="8">
        <v>12</v>
      </c>
      <c r="D14" s="9" t="s">
        <v>83</v>
      </c>
      <c r="E14" s="9">
        <v>11</v>
      </c>
      <c r="F14" s="9" t="s">
        <v>85</v>
      </c>
      <c r="J14">
        <v>14</v>
      </c>
      <c r="K14">
        <f>COUNTIF(C3:C32,"14")</f>
        <v>5</v>
      </c>
      <c r="L14">
        <f>SUM(COUNTIF(E3:E32,"14"),K14)</f>
        <v>10</v>
      </c>
    </row>
    <row r="15" spans="1:12" x14ac:dyDescent="0.3">
      <c r="A15" s="17" t="s">
        <v>4</v>
      </c>
      <c r="B15" s="18">
        <v>142</v>
      </c>
      <c r="C15" s="2">
        <v>12</v>
      </c>
      <c r="D15" s="5" t="s">
        <v>80</v>
      </c>
      <c r="E15" s="5">
        <v>11</v>
      </c>
      <c r="F15" s="5" t="s">
        <v>81</v>
      </c>
      <c r="J15">
        <v>15</v>
      </c>
      <c r="K15">
        <f>COUNTIF(C3:C32,"15")</f>
        <v>5</v>
      </c>
      <c r="L15">
        <f>SUM(COUNTIF(E3:E32,"15"), K15)</f>
        <v>5</v>
      </c>
    </row>
    <row r="16" spans="1:12" x14ac:dyDescent="0.3">
      <c r="A16" s="7" t="s">
        <v>20</v>
      </c>
      <c r="B16" s="13">
        <v>143</v>
      </c>
      <c r="C16" s="8">
        <v>12</v>
      </c>
      <c r="D16" s="9" t="s">
        <v>77</v>
      </c>
      <c r="E16" s="9">
        <v>11</v>
      </c>
      <c r="F16" s="9" t="s">
        <v>78</v>
      </c>
    </row>
    <row r="17" spans="1:6" x14ac:dyDescent="0.3">
      <c r="A17" s="15" t="s">
        <v>22</v>
      </c>
      <c r="B17" s="19">
        <v>147</v>
      </c>
      <c r="C17" s="2">
        <v>13</v>
      </c>
      <c r="D17" s="5">
        <v>98</v>
      </c>
      <c r="E17" s="5">
        <v>12</v>
      </c>
      <c r="F17" s="5" t="s">
        <v>76</v>
      </c>
    </row>
    <row r="18" spans="1:6" x14ac:dyDescent="0.3">
      <c r="A18" s="10" t="s">
        <v>5</v>
      </c>
      <c r="B18" s="12">
        <v>148</v>
      </c>
      <c r="C18" s="8">
        <v>13</v>
      </c>
      <c r="D18" s="9">
        <v>68</v>
      </c>
      <c r="E18" s="9">
        <v>12</v>
      </c>
      <c r="F18" s="9" t="s">
        <v>73</v>
      </c>
    </row>
    <row r="19" spans="1:6" x14ac:dyDescent="0.3">
      <c r="A19" s="15" t="s">
        <v>128</v>
      </c>
      <c r="B19" s="19">
        <v>150</v>
      </c>
      <c r="C19" s="2">
        <v>14</v>
      </c>
      <c r="D19" s="5" t="s">
        <v>69</v>
      </c>
      <c r="E19" s="5">
        <v>13</v>
      </c>
      <c r="F19" s="5" t="s">
        <v>71</v>
      </c>
    </row>
    <row r="20" spans="1:6" x14ac:dyDescent="0.3">
      <c r="A20" s="10" t="s">
        <v>24</v>
      </c>
      <c r="B20" s="12">
        <v>150</v>
      </c>
      <c r="C20" s="8">
        <v>14</v>
      </c>
      <c r="D20" s="9" t="s">
        <v>67</v>
      </c>
      <c r="E20" s="9">
        <v>13</v>
      </c>
      <c r="F20" s="9" t="s">
        <v>68</v>
      </c>
    </row>
    <row r="21" spans="1:6" x14ac:dyDescent="0.3">
      <c r="A21" s="17" t="s">
        <v>129</v>
      </c>
      <c r="B21" s="20">
        <v>150</v>
      </c>
      <c r="C21" s="2">
        <v>13</v>
      </c>
      <c r="D21" s="5" t="s">
        <v>63</v>
      </c>
      <c r="E21" s="5">
        <v>12</v>
      </c>
      <c r="F21" s="5" t="s">
        <v>66</v>
      </c>
    </row>
    <row r="22" spans="1:6" x14ac:dyDescent="0.3">
      <c r="A22" s="7" t="s">
        <v>11</v>
      </c>
      <c r="B22" s="13">
        <v>154</v>
      </c>
      <c r="C22" s="8">
        <v>13</v>
      </c>
      <c r="D22" s="9" t="s">
        <v>61</v>
      </c>
      <c r="E22" s="9">
        <v>12</v>
      </c>
      <c r="F22" s="9" t="s">
        <v>62</v>
      </c>
    </row>
    <row r="23" spans="1:6" x14ac:dyDescent="0.3">
      <c r="A23" s="15" t="s">
        <v>46</v>
      </c>
      <c r="B23" s="19">
        <v>155</v>
      </c>
      <c r="C23" s="2">
        <v>13</v>
      </c>
      <c r="D23" s="5" t="s">
        <v>47</v>
      </c>
      <c r="E23" s="5">
        <v>12</v>
      </c>
      <c r="F23" s="5" t="s">
        <v>48</v>
      </c>
    </row>
    <row r="24" spans="1:6" x14ac:dyDescent="0.3">
      <c r="A24" s="7" t="s">
        <v>23</v>
      </c>
      <c r="B24" s="13">
        <v>155</v>
      </c>
      <c r="C24" s="8">
        <v>13</v>
      </c>
      <c r="D24" s="9" t="s">
        <v>50</v>
      </c>
      <c r="E24" s="9">
        <v>12</v>
      </c>
      <c r="F24" s="9" t="s">
        <v>51</v>
      </c>
    </row>
    <row r="25" spans="1:6" x14ac:dyDescent="0.3">
      <c r="A25" s="15" t="s">
        <v>8</v>
      </c>
      <c r="B25" s="19">
        <v>164</v>
      </c>
      <c r="C25" s="2">
        <v>14</v>
      </c>
      <c r="D25" s="5" t="s">
        <v>41</v>
      </c>
      <c r="E25" s="5">
        <v>13</v>
      </c>
      <c r="F25" s="5" t="s">
        <v>44</v>
      </c>
    </row>
    <row r="26" spans="1:6" x14ac:dyDescent="0.3">
      <c r="A26" s="7" t="s">
        <v>35</v>
      </c>
      <c r="B26" s="13">
        <v>165</v>
      </c>
      <c r="C26" s="8">
        <v>15</v>
      </c>
      <c r="D26" s="9" t="s">
        <v>38</v>
      </c>
      <c r="E26" s="9">
        <v>14</v>
      </c>
      <c r="F26" s="9" t="s">
        <v>39</v>
      </c>
    </row>
    <row r="27" spans="1:6" x14ac:dyDescent="0.3">
      <c r="A27" s="17" t="s">
        <v>57</v>
      </c>
      <c r="B27" s="20">
        <v>168</v>
      </c>
      <c r="C27" s="2">
        <v>14</v>
      </c>
      <c r="D27" s="5" t="s">
        <v>58</v>
      </c>
      <c r="E27" s="5">
        <v>13</v>
      </c>
      <c r="F27" s="5" t="s">
        <v>59</v>
      </c>
    </row>
    <row r="28" spans="1:6" x14ac:dyDescent="0.3">
      <c r="A28" s="10" t="s">
        <v>17</v>
      </c>
      <c r="B28" s="12">
        <v>168</v>
      </c>
      <c r="C28" s="8">
        <v>15</v>
      </c>
      <c r="D28" s="9" t="s">
        <v>34</v>
      </c>
      <c r="E28" s="9">
        <v>14</v>
      </c>
      <c r="F28" s="9" t="s">
        <v>36</v>
      </c>
    </row>
    <row r="29" spans="1:6" x14ac:dyDescent="0.3">
      <c r="A29" s="17" t="s">
        <v>126</v>
      </c>
      <c r="B29" s="18">
        <v>170</v>
      </c>
      <c r="C29" s="2">
        <v>15</v>
      </c>
      <c r="D29" s="5" t="s">
        <v>118</v>
      </c>
      <c r="E29" s="5">
        <v>14</v>
      </c>
      <c r="F29" s="5" t="s">
        <v>119</v>
      </c>
    </row>
    <row r="30" spans="1:6" x14ac:dyDescent="0.3">
      <c r="A30" s="10" t="s">
        <v>45</v>
      </c>
      <c r="B30" s="11">
        <v>170</v>
      </c>
      <c r="C30" s="8">
        <v>15</v>
      </c>
      <c r="D30" s="9" t="s">
        <v>53</v>
      </c>
      <c r="E30" s="9">
        <v>14</v>
      </c>
      <c r="F30" s="9" t="s">
        <v>55</v>
      </c>
    </row>
    <row r="31" spans="1:6" x14ac:dyDescent="0.3">
      <c r="A31" s="6" t="s">
        <v>127</v>
      </c>
      <c r="B31" s="2">
        <v>172</v>
      </c>
      <c r="C31" s="2">
        <v>14</v>
      </c>
      <c r="D31" s="5" t="s">
        <v>121</v>
      </c>
      <c r="E31" s="5">
        <v>13</v>
      </c>
      <c r="F31" s="5" t="s">
        <v>122</v>
      </c>
    </row>
    <row r="32" spans="1:6" x14ac:dyDescent="0.3">
      <c r="A32" s="7" t="s">
        <v>19</v>
      </c>
      <c r="B32" s="13">
        <v>176</v>
      </c>
      <c r="C32" s="8">
        <v>15</v>
      </c>
      <c r="D32" s="9" t="s">
        <v>31</v>
      </c>
      <c r="E32" s="9">
        <v>14</v>
      </c>
      <c r="F32" s="9" t="s">
        <v>32</v>
      </c>
    </row>
    <row r="33" spans="2:6" x14ac:dyDescent="0.3">
      <c r="B33" s="3"/>
      <c r="C33" s="3"/>
      <c r="D33" s="3"/>
      <c r="E33" s="3"/>
      <c r="F33" s="3"/>
    </row>
    <row r="34" spans="2:6" x14ac:dyDescent="0.3">
      <c r="B34" s="3"/>
      <c r="C34" s="3"/>
      <c r="D34" s="3"/>
      <c r="E34" s="3"/>
      <c r="F34" s="3"/>
    </row>
    <row r="35" spans="2:6" x14ac:dyDescent="0.3">
      <c r="B35" s="3"/>
    </row>
    <row r="36" spans="2:6" x14ac:dyDescent="0.3">
      <c r="B36" s="3"/>
    </row>
    <row r="37" spans="2:6" x14ac:dyDescent="0.3">
      <c r="B37" s="3"/>
    </row>
    <row r="38" spans="2:6" x14ac:dyDescent="0.3">
      <c r="B38" s="3"/>
    </row>
    <row r="39" spans="2:6" x14ac:dyDescent="0.3">
      <c r="B39" s="3"/>
    </row>
    <row r="40" spans="2:6" x14ac:dyDescent="0.3">
      <c r="B40" s="3"/>
    </row>
    <row r="41" spans="2:6" x14ac:dyDescent="0.3">
      <c r="B41" s="3"/>
    </row>
    <row r="42" spans="2:6" x14ac:dyDescent="0.3">
      <c r="B42" s="3"/>
    </row>
    <row r="43" spans="2:6" x14ac:dyDescent="0.3">
      <c r="B43" s="3"/>
    </row>
    <row r="44" spans="2:6" x14ac:dyDescent="0.3">
      <c r="B44" s="3"/>
    </row>
    <row r="45" spans="2:6" x14ac:dyDescent="0.3">
      <c r="B45" s="3"/>
    </row>
    <row r="46" spans="2:6" x14ac:dyDescent="0.3">
      <c r="B46" s="3"/>
    </row>
  </sheetData>
  <sortState xmlns:xlrd2="http://schemas.microsoft.com/office/spreadsheetml/2017/richdata2" ref="A3:G32">
    <sortCondition ref="B3:B3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B8EED-AA78-4D2E-A3B0-4056B63708C9}">
  <dimension ref="A1:C38"/>
  <sheetViews>
    <sheetView tabSelected="1" topLeftCell="A13" workbookViewId="0">
      <selection activeCell="A39" sqref="A39"/>
    </sheetView>
  </sheetViews>
  <sheetFormatPr defaultRowHeight="14.4" x14ac:dyDescent="0.3"/>
  <cols>
    <col min="1" max="1" width="9.109375" style="1"/>
    <col min="2" max="2" width="34.33203125" customWidth="1"/>
  </cols>
  <sheetData>
    <row r="1" spans="1:2" x14ac:dyDescent="0.3">
      <c r="A1" s="1">
        <v>45277</v>
      </c>
      <c r="B1" t="s">
        <v>30</v>
      </c>
    </row>
    <row r="2" spans="1:2" x14ac:dyDescent="0.3">
      <c r="A2" s="1">
        <v>45278</v>
      </c>
      <c r="B2" t="s">
        <v>33</v>
      </c>
    </row>
    <row r="3" spans="1:2" x14ac:dyDescent="0.3">
      <c r="A3" s="1">
        <v>45279</v>
      </c>
      <c r="B3" t="s">
        <v>37</v>
      </c>
    </row>
    <row r="4" spans="1:2" x14ac:dyDescent="0.3">
      <c r="A4" s="1">
        <v>45280</v>
      </c>
      <c r="B4" t="s">
        <v>40</v>
      </c>
    </row>
    <row r="5" spans="1:2" x14ac:dyDescent="0.3">
      <c r="A5" s="1">
        <v>45281</v>
      </c>
      <c r="B5" t="s">
        <v>42</v>
      </c>
    </row>
    <row r="6" spans="1:2" x14ac:dyDescent="0.3">
      <c r="A6" s="1">
        <v>45282</v>
      </c>
      <c r="B6" t="s">
        <v>43</v>
      </c>
    </row>
    <row r="7" spans="1:2" x14ac:dyDescent="0.3">
      <c r="B7" t="s">
        <v>49</v>
      </c>
    </row>
    <row r="8" spans="1:2" x14ac:dyDescent="0.3">
      <c r="A8" s="1">
        <v>45283</v>
      </c>
      <c r="B8" t="s">
        <v>52</v>
      </c>
    </row>
    <row r="9" spans="1:2" x14ac:dyDescent="0.3">
      <c r="B9" t="s">
        <v>54</v>
      </c>
    </row>
    <row r="10" spans="1:2" x14ac:dyDescent="0.3">
      <c r="A10" s="1">
        <v>45284</v>
      </c>
      <c r="B10" t="s">
        <v>56</v>
      </c>
    </row>
    <row r="11" spans="1:2" x14ac:dyDescent="0.3">
      <c r="B11" t="s">
        <v>60</v>
      </c>
    </row>
    <row r="12" spans="1:2" x14ac:dyDescent="0.3">
      <c r="A12" s="1">
        <v>45285</v>
      </c>
      <c r="B12" t="s">
        <v>64</v>
      </c>
    </row>
    <row r="13" spans="1:2" x14ac:dyDescent="0.3">
      <c r="A13" s="1">
        <v>45286</v>
      </c>
      <c r="B13" t="s">
        <v>65</v>
      </c>
    </row>
    <row r="14" spans="1:2" x14ac:dyDescent="0.3">
      <c r="A14" s="1">
        <v>45287</v>
      </c>
      <c r="B14" t="s">
        <v>70</v>
      </c>
    </row>
    <row r="15" spans="1:2" x14ac:dyDescent="0.3">
      <c r="B15" t="s">
        <v>72</v>
      </c>
    </row>
    <row r="16" spans="1:2" x14ac:dyDescent="0.3">
      <c r="A16" s="1">
        <v>45288</v>
      </c>
      <c r="B16" t="s">
        <v>74</v>
      </c>
    </row>
    <row r="17" spans="1:3" x14ac:dyDescent="0.3">
      <c r="B17" t="s">
        <v>75</v>
      </c>
    </row>
    <row r="18" spans="1:3" x14ac:dyDescent="0.3">
      <c r="B18" t="s">
        <v>79</v>
      </c>
    </row>
    <row r="19" spans="1:3" x14ac:dyDescent="0.3">
      <c r="A19" s="1">
        <v>45289</v>
      </c>
      <c r="B19" t="s">
        <v>82</v>
      </c>
    </row>
    <row r="20" spans="1:3" x14ac:dyDescent="0.3">
      <c r="B20" t="s">
        <v>84</v>
      </c>
    </row>
    <row r="21" spans="1:3" x14ac:dyDescent="0.3">
      <c r="B21" t="s">
        <v>86</v>
      </c>
    </row>
    <row r="22" spans="1:3" x14ac:dyDescent="0.3">
      <c r="A22" s="1">
        <v>45290</v>
      </c>
      <c r="B22" t="s">
        <v>89</v>
      </c>
    </row>
    <row r="23" spans="1:3" x14ac:dyDescent="0.3">
      <c r="B23" t="s">
        <v>92</v>
      </c>
      <c r="C23" t="s">
        <v>93</v>
      </c>
    </row>
    <row r="24" spans="1:3" x14ac:dyDescent="0.3">
      <c r="A24" s="1">
        <v>45291</v>
      </c>
      <c r="B24" t="s">
        <v>97</v>
      </c>
    </row>
    <row r="25" spans="1:3" x14ac:dyDescent="0.3">
      <c r="B25" t="s">
        <v>99</v>
      </c>
    </row>
    <row r="26" spans="1:3" x14ac:dyDescent="0.3">
      <c r="A26" s="1">
        <v>45292</v>
      </c>
      <c r="B26" t="s">
        <v>102</v>
      </c>
    </row>
    <row r="27" spans="1:3" x14ac:dyDescent="0.3">
      <c r="B27" t="s">
        <v>104</v>
      </c>
    </row>
    <row r="28" spans="1:3" x14ac:dyDescent="0.3">
      <c r="A28" s="1">
        <v>45293</v>
      </c>
      <c r="B28" t="s">
        <v>105</v>
      </c>
    </row>
    <row r="29" spans="1:3" x14ac:dyDescent="0.3">
      <c r="B29" t="s">
        <v>109</v>
      </c>
    </row>
    <row r="30" spans="1:3" x14ac:dyDescent="0.3">
      <c r="A30" s="1">
        <v>45294</v>
      </c>
      <c r="B30" t="s">
        <v>112</v>
      </c>
    </row>
    <row r="31" spans="1:3" x14ac:dyDescent="0.3">
      <c r="A31" s="1">
        <v>45295</v>
      </c>
      <c r="B31" t="s">
        <v>114</v>
      </c>
    </row>
    <row r="32" spans="1:3" x14ac:dyDescent="0.3">
      <c r="A32" s="1">
        <v>45296</v>
      </c>
      <c r="B32" t="s">
        <v>117</v>
      </c>
    </row>
    <row r="33" spans="1:2" x14ac:dyDescent="0.3">
      <c r="B33" t="s">
        <v>120</v>
      </c>
    </row>
    <row r="34" spans="1:2" x14ac:dyDescent="0.3">
      <c r="B34" t="s">
        <v>125</v>
      </c>
    </row>
    <row r="35" spans="1:2" x14ac:dyDescent="0.3">
      <c r="A35" s="1">
        <v>45297</v>
      </c>
      <c r="B35" t="s">
        <v>130</v>
      </c>
    </row>
    <row r="36" spans="1:2" x14ac:dyDescent="0.3">
      <c r="A36" s="1">
        <v>45298</v>
      </c>
      <c r="B36" t="s">
        <v>132</v>
      </c>
    </row>
    <row r="37" spans="1:2" x14ac:dyDescent="0.3">
      <c r="A37" s="1">
        <v>45299</v>
      </c>
      <c r="B37" t="s">
        <v>131</v>
      </c>
    </row>
    <row r="38" spans="1:2" x14ac:dyDescent="0.3">
      <c r="A38" s="1">
        <v>45300</v>
      </c>
      <c r="B38" t="s">
        <v>133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Foreword and Special Thanks</vt:lpstr>
      <vt:lpstr>Breakdowns</vt:lpstr>
      <vt:lpstr>Progress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</dc:creator>
  <cp:lastModifiedBy>Kristian Baluyot</cp:lastModifiedBy>
  <dcterms:created xsi:type="dcterms:W3CDTF">2022-05-17T20:38:33Z</dcterms:created>
  <dcterms:modified xsi:type="dcterms:W3CDTF">2024-01-09T18:23:07Z</dcterms:modified>
</cp:coreProperties>
</file>